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<sst xmlns="http://schemas.openxmlformats.org/spreadsheetml/2006/main" count="57" uniqueCount="56">
  <si>
    <t xml:space="preserve">St George I-95 Interchange (Exit 77) - Deal Illustration Model</t>
  </si>
  <si>
    <t xml:space="preserve">iVerify Report 19 - illustrative planning figures, not a projection of return - benson-canonical structure, repriced for the dry Zone X interchange node. Standalone; the corridor crossing is a separate deal and a separate model.</t>
  </si>
  <si>
    <t xml:space="preserve">INPUTS (blue = change for scenarios)</t>
  </si>
  <si>
    <t xml:space="preserve">Spaces</t>
  </si>
  <si>
    <t xml:space="preserve">Nightly rate - floor</t>
  </si>
  <si>
    <t xml:space="preserve">Nightly rate - mid</t>
  </si>
  <si>
    <t xml:space="preserve">Nightly rate - top</t>
  </si>
  <si>
    <t xml:space="preserve">Occupancy</t>
  </si>
  <si>
    <t xml:space="preserve">validation item</t>
  </si>
  <si>
    <t xml:space="preserve">Nights/yr</t>
  </si>
  <si>
    <t xml:space="preserve">Operating expense %</t>
  </si>
  <si>
    <t xml:space="preserve">Exit cap (tertiary)</t>
  </si>
  <si>
    <t xml:space="preserve">conservative; market sets it</t>
  </si>
  <si>
    <t xml:space="preserve">Yield floor</t>
  </si>
  <si>
    <t xml:space="preserve">Cost of sale</t>
  </si>
  <si>
    <t xml:space="preserve">Direct cost - low</t>
  </si>
  <si>
    <t xml:space="preserve">drier / cleaner buildable ground</t>
  </si>
  <si>
    <t xml:space="preserve">Direct cost - mid</t>
  </si>
  <si>
    <t xml:space="preserve">Direct cost - high</t>
  </si>
  <si>
    <t xml:space="preserve">wet-soil surface section + detention / floodplain setbacks</t>
  </si>
  <si>
    <t xml:space="preserve">GC retail - low</t>
  </si>
  <si>
    <t xml:space="preserve">stress/reference</t>
  </si>
  <si>
    <t xml:space="preserve">GC retail - high</t>
  </si>
  <si>
    <t xml:space="preserve">Entrance pad value (5 ac)</t>
  </si>
  <si>
    <t xml:space="preserve">operator pad - validate</t>
  </si>
  <si>
    <t xml:space="preserve">Entrance pad basis</t>
  </si>
  <si>
    <t xml:space="preserve">Land basis $/ac</t>
  </si>
  <si>
    <t xml:space="preserve">SC assessed = ag use-valuation; near-constant</t>
  </si>
  <si>
    <t xml:space="preserve">YARD ECONOMICS</t>
  </si>
  <si>
    <t xml:space="preserve">Line</t>
  </si>
  <si>
    <t xml:space="preserve">Floor $12</t>
  </si>
  <si>
    <t xml:space="preserve">Mid $14</t>
  </si>
  <si>
    <t xml:space="preserve">Top $15</t>
  </si>
  <si>
    <t xml:space="preserve">Read</t>
  </si>
  <si>
    <t xml:space="preserve">Gross revenue</t>
  </si>
  <si>
    <t xml:space="preserve">spaces x rate x nights x occ</t>
  </si>
  <si>
    <t xml:space="preserve">Stabilized NOI</t>
  </si>
  <si>
    <t xml:space="preserve">gross less 30% opex</t>
  </si>
  <si>
    <t xml:space="preserve">Yield on cost (vs mid direct)</t>
  </si>
  <si>
    <t xml:space="preserve">clears 12% across the band on the dry Zone X ground</t>
  </si>
  <si>
    <t xml:space="preserve">Income value @ cap, net of sale</t>
  </si>
  <si>
    <t xml:space="preserve">NOI / 9% cap, less 4% cost of sale</t>
  </si>
  <si>
    <t xml:space="preserve">Yard gain (value - mid direct)</t>
  </si>
  <si>
    <t xml:space="preserve">per-rate gain at mid cost</t>
  </si>
  <si>
    <t xml:space="preserve">EXITS - GROSS GAIN</t>
  </si>
  <si>
    <t xml:space="preserve">Yard gain - floor</t>
  </si>
  <si>
    <t xml:space="preserve">value$12 - mid cost (page reference)</t>
  </si>
  <si>
    <t xml:space="preserve">Yard gain - top</t>
  </si>
  <si>
    <t xml:space="preserve">value$15 - low (drier) cost</t>
  </si>
  <si>
    <t xml:space="preserve">Entrance-pad gain (Exit 2)</t>
  </si>
  <si>
    <t xml:space="preserve">~5 ac operator pad</t>
  </si>
  <si>
    <t xml:space="preserve">Gross gain - low</t>
  </si>
  <si>
    <t xml:space="preserve">Gross gain - high</t>
  </si>
  <si>
    <t xml:space="preserve">yard + entrance pad @ 9% cap, before carry &amp; disposition</t>
  </si>
  <si>
    <t xml:space="preserve">Downside note (high cost end)</t>
  </si>
  <si>
    <t xml:space="preserve">if the parcel lands near the AE creeks at the high cost end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</si>
</sst>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%"/>
    <numFmt numFmtId="166" formatCode="\$#,##0;&quot;($&quot;#,##0\);\-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1"/>
      <color rgb="FF14315A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4315A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4"/>
    <col collapsed="false" customWidth="true" hidden="false" outlineLevel="0" max="4" min="2" style="1" width="15"/>
    <col collapsed="false" customWidth="true" hidden="false" outlineLevel="0" max="5" min="5" style="1" width="46"/>
  </cols>
  <sheetData>
    <row r="1" customFormat="false" ht="16.15" hidden="false" customHeight="false" outlineLevel="0" collapsed="false">
      <c r="A1" s="2" t="s">
        <v>0</v>
      </c>
    </row>
    <row r="2" customFormat="false" ht="15" hidden="false" customHeight="false" outlineLevel="0" collapsed="false">
      <c r="A2" s="3" t="s">
        <v>1</v>
      </c>
    </row>
    <row r="4" customFormat="false" ht="15" hidden="false" customHeight="false" outlineLevel="0" collapsed="false">
      <c r="A4" s="4" t="s">
        <v>2</v>
      </c>
    </row>
    <row r="5" customFormat="false" ht="15" hidden="false" customHeight="false" outlineLevel="0" collapsed="false">
      <c r="A5" s="5" t="s">
        <v>3</v>
      </c>
      <c r="C5" s="6" t="n">
        <v>180</v>
      </c>
    </row>
    <row r="6" customFormat="false" ht="15" hidden="false" customHeight="false" outlineLevel="0" collapsed="false">
      <c r="A6" s="5" t="s">
        <v>4</v>
      </c>
      <c r="C6" s="6" t="n">
        <v>12</v>
      </c>
    </row>
    <row r="7" customFormat="false" ht="15" hidden="false" customHeight="false" outlineLevel="0" collapsed="false">
      <c r="A7" s="5" t="s">
        <v>5</v>
      </c>
      <c r="C7" s="6" t="n">
        <v>14</v>
      </c>
    </row>
    <row r="8" customFormat="false" ht="15" hidden="false" customHeight="false" outlineLevel="0" collapsed="false">
      <c r="A8" s="5" t="s">
        <v>6</v>
      </c>
      <c r="C8" s="6" t="n">
        <v>15</v>
      </c>
    </row>
    <row r="9" customFormat="false" ht="15" hidden="false" customHeight="false" outlineLevel="0" collapsed="false">
      <c r="A9" s="5" t="s">
        <v>7</v>
      </c>
      <c r="C9" s="7" t="n">
        <v>0.7</v>
      </c>
      <c r="E9" s="3" t="s">
        <v>8</v>
      </c>
    </row>
    <row r="10" customFormat="false" ht="15" hidden="false" customHeight="false" outlineLevel="0" collapsed="false">
      <c r="A10" s="5" t="s">
        <v>9</v>
      </c>
      <c r="C10" s="6" t="n">
        <v>365</v>
      </c>
    </row>
    <row r="11" customFormat="false" ht="15" hidden="false" customHeight="false" outlineLevel="0" collapsed="false">
      <c r="A11" s="5" t="s">
        <v>10</v>
      </c>
      <c r="C11" s="7" t="n">
        <v>0.3</v>
      </c>
    </row>
    <row r="12" customFormat="false" ht="15" hidden="false" customHeight="false" outlineLevel="0" collapsed="false">
      <c r="A12" s="5" t="s">
        <v>11</v>
      </c>
      <c r="C12" s="7" t="n">
        <v>0.09</v>
      </c>
      <c r="E12" s="3" t="s">
        <v>12</v>
      </c>
    </row>
    <row r="13" customFormat="false" ht="15" hidden="false" customHeight="false" outlineLevel="0" collapsed="false">
      <c r="A13" s="5" t="s">
        <v>13</v>
      </c>
      <c r="C13" s="7" t="n">
        <v>0.12</v>
      </c>
    </row>
    <row r="14" customFormat="false" ht="15" hidden="false" customHeight="false" outlineLevel="0" collapsed="false">
      <c r="A14" s="5" t="s">
        <v>14</v>
      </c>
      <c r="C14" s="7" t="n">
        <v>0.04</v>
      </c>
    </row>
    <row r="15" customFormat="false" ht="15" hidden="false" customHeight="false" outlineLevel="0" collapsed="false">
      <c r="A15" s="5" t="s">
        <v>15</v>
      </c>
      <c r="C15" s="8" t="n">
        <v>2800000</v>
      </c>
      <c r="E15" s="3" t="s">
        <v>16</v>
      </c>
    </row>
    <row r="16" customFormat="false" ht="15" hidden="false" customHeight="false" outlineLevel="0" collapsed="false">
      <c r="A16" s="5" t="s">
        <v>17</v>
      </c>
      <c r="C16" s="8" t="n">
        <v>3000000</v>
      </c>
    </row>
    <row r="17" customFormat="false" ht="15" hidden="false" customHeight="false" outlineLevel="0" collapsed="false">
      <c r="A17" s="5" t="s">
        <v>18</v>
      </c>
      <c r="C17" s="8" t="n">
        <v>3300000</v>
      </c>
      <c r="E17" s="3" t="s">
        <v>19</v>
      </c>
    </row>
    <row r="18" customFormat="false" ht="15" hidden="false" customHeight="false" outlineLevel="0" collapsed="false">
      <c r="A18" s="5" t="s">
        <v>20</v>
      </c>
      <c r="C18" s="8" t="n">
        <v>5000000</v>
      </c>
      <c r="E18" s="3" t="s">
        <v>21</v>
      </c>
    </row>
    <row r="19" customFormat="false" ht="15" hidden="false" customHeight="false" outlineLevel="0" collapsed="false">
      <c r="A19" s="5" t="s">
        <v>22</v>
      </c>
      <c r="C19" s="8" t="n">
        <v>5600000</v>
      </c>
      <c r="E19" s="3" t="s">
        <v>21</v>
      </c>
    </row>
    <row r="20" customFormat="false" ht="15" hidden="false" customHeight="false" outlineLevel="0" collapsed="false">
      <c r="A20" s="5" t="s">
        <v>23</v>
      </c>
      <c r="C20" s="8" t="n">
        <v>600000</v>
      </c>
      <c r="E20" s="3" t="s">
        <v>24</v>
      </c>
    </row>
    <row r="21" customFormat="false" ht="15" hidden="false" customHeight="false" outlineLevel="0" collapsed="false">
      <c r="A21" s="5" t="s">
        <v>25</v>
      </c>
      <c r="C21" s="8" t="n">
        <v>150000</v>
      </c>
    </row>
    <row r="22" customFormat="false" ht="15" hidden="false" customHeight="false" outlineLevel="0" collapsed="false">
      <c r="A22" s="5" t="s">
        <v>26</v>
      </c>
      <c r="C22" s="8" t="n">
        <v>28500</v>
      </c>
      <c r="E22" s="3" t="s">
        <v>27</v>
      </c>
    </row>
    <row r="24" customFormat="false" ht="15" hidden="false" customHeight="false" outlineLevel="0" collapsed="false">
      <c r="A24" s="4" t="s">
        <v>28</v>
      </c>
    </row>
    <row r="25" customFormat="false" ht="15" hidden="false" customHeight="false" outlineLevel="0" collapsed="false">
      <c r="A25" s="9" t="s">
        <v>29</v>
      </c>
      <c r="B25" s="9" t="s">
        <v>30</v>
      </c>
      <c r="C25" s="9" t="s">
        <v>31</v>
      </c>
      <c r="D25" s="9" t="s">
        <v>32</v>
      </c>
      <c r="E25" s="9" t="s">
        <v>33</v>
      </c>
    </row>
    <row r="26" customFormat="false" ht="15" hidden="false" customHeight="false" outlineLevel="0" collapsed="false">
      <c r="A26" s="5" t="s">
        <v>34</v>
      </c>
      <c r="B26" s="10" t="n">
        <f aca="false">C5*C6*C10*C9</f>
        <v>551880</v>
      </c>
      <c r="C26" s="10" t="n">
        <f aca="false">C5*C7*C10*C9</f>
        <v>643860</v>
      </c>
      <c r="D26" s="10" t="n">
        <f aca="false">C5*C8*C10*C9</f>
        <v>689850</v>
      </c>
      <c r="E26" s="3" t="s">
        <v>35</v>
      </c>
    </row>
    <row r="27" customFormat="false" ht="15" hidden="false" customHeight="false" outlineLevel="0" collapsed="false">
      <c r="A27" s="5" t="s">
        <v>36</v>
      </c>
      <c r="B27" s="10" t="n">
        <f aca="false">B26*(1-$C$11)</f>
        <v>386316</v>
      </c>
      <c r="C27" s="10" t="n">
        <f aca="false">C26*(1-$C$11)</f>
        <v>450702</v>
      </c>
      <c r="D27" s="10" t="n">
        <f aca="false">D26*(1-$C$11)</f>
        <v>482895</v>
      </c>
      <c r="E27" s="3" t="s">
        <v>37</v>
      </c>
    </row>
    <row r="28" customFormat="false" ht="15" hidden="false" customHeight="false" outlineLevel="0" collapsed="false">
      <c r="A28" s="5" t="s">
        <v>38</v>
      </c>
      <c r="B28" s="11" t="n">
        <f aca="false">B27/$C$16</f>
        <v>0.128772</v>
      </c>
      <c r="C28" s="11" t="n">
        <f aca="false">C27/$C$16</f>
        <v>0.150234</v>
      </c>
      <c r="D28" s="11" t="n">
        <f aca="false">D27/$C$16</f>
        <v>0.160965</v>
      </c>
      <c r="E28" s="3" t="s">
        <v>39</v>
      </c>
    </row>
    <row r="29" customFormat="false" ht="15" hidden="false" customHeight="false" outlineLevel="0" collapsed="false">
      <c r="A29" s="5" t="s">
        <v>40</v>
      </c>
      <c r="B29" s="10" t="n">
        <f aca="false">(B27/$C$12)*(1-$C$14)</f>
        <v>4120704</v>
      </c>
      <c r="C29" s="10" t="n">
        <f aca="false">(C27/$C$12)*(1-$C$14)</f>
        <v>4807488</v>
      </c>
      <c r="D29" s="10" t="n">
        <f aca="false">(D27/$C$12)*(1-$C$14)</f>
        <v>5150880</v>
      </c>
      <c r="E29" s="3" t="s">
        <v>41</v>
      </c>
    </row>
    <row r="30" customFormat="false" ht="15" hidden="false" customHeight="false" outlineLevel="0" collapsed="false">
      <c r="A30" s="5" t="s">
        <v>42</v>
      </c>
      <c r="B30" s="10" t="n">
        <f aca="false">B29-$C$16</f>
        <v>1120704</v>
      </c>
      <c r="C30" s="10" t="n">
        <f aca="false">C29-$C$16</f>
        <v>1807488</v>
      </c>
      <c r="D30" s="10" t="n">
        <f aca="false">D29-$C$16</f>
        <v>2150880</v>
      </c>
      <c r="E30" s="3" t="s">
        <v>43</v>
      </c>
    </row>
    <row r="32" customFormat="false" ht="15" hidden="false" customHeight="false" outlineLevel="0" collapsed="false">
      <c r="A32" s="4" t="s">
        <v>44</v>
      </c>
    </row>
    <row r="33" customFormat="false" ht="15" hidden="false" customHeight="false" outlineLevel="0" collapsed="false">
      <c r="A33" s="5" t="s">
        <v>45</v>
      </c>
      <c r="C33" s="10" t="n">
        <f aca="false">B29-$C$16</f>
        <v>1120704</v>
      </c>
      <c r="E33" s="3" t="s">
        <v>46</v>
      </c>
    </row>
    <row r="34" customFormat="false" ht="15" hidden="false" customHeight="false" outlineLevel="0" collapsed="false">
      <c r="A34" s="5" t="s">
        <v>47</v>
      </c>
      <c r="C34" s="10" t="n">
        <f aca="false">D29-$C$15</f>
        <v>2350880</v>
      </c>
      <c r="E34" s="3" t="s">
        <v>48</v>
      </c>
    </row>
    <row r="35" customFormat="false" ht="15" hidden="false" customHeight="false" outlineLevel="0" collapsed="false">
      <c r="A35" s="5" t="s">
        <v>49</v>
      </c>
      <c r="C35" s="10" t="n">
        <f aca="false">C20-C21</f>
        <v>450000</v>
      </c>
      <c r="E35" s="3" t="s">
        <v>50</v>
      </c>
    </row>
    <row r="36" customFormat="false" ht="15" hidden="false" customHeight="false" outlineLevel="0" collapsed="false">
      <c r="A36" s="5" t="s">
        <v>51</v>
      </c>
      <c r="C36" s="10" t="n">
        <f aca="false">C33+C35</f>
        <v>1570704</v>
      </c>
    </row>
    <row r="37" customFormat="false" ht="15" hidden="false" customHeight="false" outlineLevel="0" collapsed="false">
      <c r="A37" s="5" t="s">
        <v>52</v>
      </c>
      <c r="C37" s="10" t="n">
        <f aca="false">C34+C35</f>
        <v>2800880</v>
      </c>
      <c r="E37" s="3" t="s">
        <v>53</v>
      </c>
    </row>
    <row r="38" customFormat="false" ht="15" hidden="false" customHeight="false" outlineLevel="0" collapsed="false">
      <c r="A38" s="5" t="s">
        <v>54</v>
      </c>
      <c r="C38" s="10" t="n">
        <f aca="false">(B29-$C$17)+C35</f>
        <v>1270704</v>
      </c>
      <c r="E38" s="3" t="s">
        <v>55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2026-07-01T21:21:00Z</dcterms:created>
  <dc:creator>openpyxl</dc:creator>
  <dc:description/>
  <dc:language>en-US</dc:language>
  <cp:lastModifiedBy/>
  <dcterms:modified xsi:type="dcterms:W3CDTF">2026-07-01T21:21:00Z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